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7945" windowHeight="12375"/>
  </bookViews>
  <sheets>
    <sheet name="Sheet1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30" name="ID_74C4A5F340D545A58FC854014136A3F3" descr="街舞2"/>
        <xdr:cNvPicPr/>
      </xdr:nvPicPr>
      <xdr:blipFill>
        <a:blip r:embed="rId1"/>
        <a:stretch>
          <a:fillRect/>
        </a:stretch>
      </xdr:blipFill>
      <xdr:spPr>
        <a:xfrm>
          <a:off x="0" y="0"/>
          <a:ext cx="4649470" cy="10058400"/>
        </a:xfrm>
        <a:prstGeom prst="rect">
          <a:avLst/>
        </a:prstGeom>
      </xdr:spPr>
    </xdr:pic>
  </etc:cellImage>
  <etc:cellImage>
    <xdr:pic>
      <xdr:nvPicPr>
        <xdr:cNvPr id="49" name="ID_0D7BE08246B54E12B89484034DCC0706" descr="core_image_url__exec_download_129741693"/>
        <xdr:cNvPicPr/>
      </xdr:nvPicPr>
      <xdr:blipFill>
        <a:blip r:embed="rId2"/>
        <a:stretch>
          <a:fillRect/>
        </a:stretch>
      </xdr:blipFill>
      <xdr:spPr>
        <a:xfrm>
          <a:off x="0" y="0"/>
          <a:ext cx="4641850" cy="10058400"/>
        </a:xfrm>
        <a:prstGeom prst="rect">
          <a:avLst/>
        </a:prstGeom>
      </xdr:spPr>
    </xdr:pic>
  </etc:cellImage>
  <etc:cellImage>
    <xdr:pic>
      <xdr:nvPicPr>
        <xdr:cNvPr id="51" name="ID_D37544772D14478F8D8CE54708E66CF7" descr="core_image_url__exec_download_903262868"/>
        <xdr:cNvPicPr/>
      </xdr:nvPicPr>
      <xdr:blipFill>
        <a:blip r:embed="rId3"/>
        <a:stretch>
          <a:fillRect/>
        </a:stretch>
      </xdr:blipFill>
      <xdr:spPr>
        <a:xfrm>
          <a:off x="0" y="0"/>
          <a:ext cx="4644390" cy="10058400"/>
        </a:xfrm>
        <a:prstGeom prst="rect">
          <a:avLst/>
        </a:prstGeom>
      </xdr:spPr>
    </xdr:pic>
  </etc:cellImage>
  <etc:cellImage>
    <xdr:pic>
      <xdr:nvPicPr>
        <xdr:cNvPr id="52" name="ID_C32252AD7E554D9DBBD576E6D338DAFF" descr="core_image_url__exec_download_1169202524"/>
        <xdr:cNvPicPr/>
      </xdr:nvPicPr>
      <xdr:blipFill>
        <a:blip r:embed="rId4"/>
        <a:stretch>
          <a:fillRect/>
        </a:stretch>
      </xdr:blipFill>
      <xdr:spPr>
        <a:xfrm>
          <a:off x="0" y="0"/>
          <a:ext cx="6452870" cy="10058400"/>
        </a:xfrm>
        <a:prstGeom prst="rect">
          <a:avLst/>
        </a:prstGeom>
      </xdr:spPr>
    </xdr:pic>
  </etc:cellImage>
  <etc:cellImage>
    <xdr:pic>
      <xdr:nvPicPr>
        <xdr:cNvPr id="53" name="ID_AF1D40ACCEBE4C59A7B9C1BEE9D09805" descr="core_image_url__exec_download_2760550831"/>
        <xdr:cNvPicPr/>
      </xdr:nvPicPr>
      <xdr:blipFill>
        <a:blip r:embed="rId5"/>
        <a:stretch>
          <a:fillRect/>
        </a:stretch>
      </xdr:blipFill>
      <xdr:spPr>
        <a:xfrm>
          <a:off x="0" y="0"/>
          <a:ext cx="4641850" cy="10058400"/>
        </a:xfrm>
        <a:prstGeom prst="rect">
          <a:avLst/>
        </a:prstGeom>
      </xdr:spPr>
    </xdr:pic>
  </etc:cellImage>
  <etc:cellImage>
    <xdr:pic>
      <xdr:nvPicPr>
        <xdr:cNvPr id="54" name="ID_D1899BE12D4D4DE8BA90981ED2289820" descr="core_image_url__exec_download_1948247561"/>
        <xdr:cNvPicPr/>
      </xdr:nvPicPr>
      <xdr:blipFill>
        <a:blip r:embed="rId6"/>
        <a:stretch>
          <a:fillRect/>
        </a:stretch>
      </xdr:blipFill>
      <xdr:spPr>
        <a:xfrm>
          <a:off x="0" y="0"/>
          <a:ext cx="4381500" cy="3714750"/>
        </a:xfrm>
        <a:prstGeom prst="rect">
          <a:avLst/>
        </a:prstGeom>
      </xdr:spPr>
    </xdr:pic>
  </etc:cellImage>
  <etc:cellImage>
    <xdr:pic>
      <xdr:nvPicPr>
        <xdr:cNvPr id="55" name="ID_71E41AADC8DE4683B79C0EEA6BE68CA8" descr="core_image_url__exec_download_1534910549"/>
        <xdr:cNvPicPr/>
      </xdr:nvPicPr>
      <xdr:blipFill>
        <a:blip r:embed="rId7"/>
        <a:stretch>
          <a:fillRect/>
        </a:stretch>
      </xdr:blipFill>
      <xdr:spPr>
        <a:xfrm>
          <a:off x="11553825" y="9678670"/>
          <a:ext cx="1307465" cy="2009775"/>
        </a:xfrm>
        <a:prstGeom prst="rect">
          <a:avLst/>
        </a:prstGeom>
      </xdr:spPr>
    </xdr:pic>
  </etc:cellImage>
  <etc:cellImage>
    <xdr:pic>
      <xdr:nvPicPr>
        <xdr:cNvPr id="56" name="ID_C2B6A14718304694A8C87C01CFE217B3" descr="core_image_url__exec_download_1880811089"/>
        <xdr:cNvPicPr/>
      </xdr:nvPicPr>
      <xdr:blipFill>
        <a:blip r:embed="rId8"/>
        <a:stretch>
          <a:fillRect/>
        </a:stretch>
      </xdr:blipFill>
      <xdr:spPr>
        <a:xfrm>
          <a:off x="0" y="0"/>
          <a:ext cx="4647565" cy="10058400"/>
        </a:xfrm>
        <a:prstGeom prst="rect">
          <a:avLst/>
        </a:prstGeom>
      </xdr:spPr>
    </xdr:pic>
  </etc:cellImage>
  <etc:cellImage>
    <xdr:pic>
      <xdr:nvPicPr>
        <xdr:cNvPr id="57" name="ID_2E076AE662BE4BF7A389537DBE0F98B0" descr="core_image_url__exec_download_2635979730"/>
        <xdr:cNvPicPr/>
      </xdr:nvPicPr>
      <xdr:blipFill>
        <a:blip r:embed="rId9"/>
        <a:stretch>
          <a:fillRect/>
        </a:stretch>
      </xdr:blipFill>
      <xdr:spPr>
        <a:xfrm>
          <a:off x="0" y="0"/>
          <a:ext cx="4526280" cy="10058400"/>
        </a:xfrm>
        <a:prstGeom prst="rect">
          <a:avLst/>
        </a:prstGeom>
      </xdr:spPr>
    </xdr:pic>
  </etc:cellImage>
  <etc:cellImage>
    <xdr:pic>
      <xdr:nvPicPr>
        <xdr:cNvPr id="58" name="ID_B2EEAFDD33B448C49F4877B4DF56EB28" descr="core_image_url__exec_download_3360725311"/>
        <xdr:cNvPicPr/>
      </xdr:nvPicPr>
      <xdr:blipFill>
        <a:blip r:embed="rId10"/>
        <a:stretch>
          <a:fillRect/>
        </a:stretch>
      </xdr:blipFill>
      <xdr:spPr>
        <a:xfrm>
          <a:off x="0" y="0"/>
          <a:ext cx="7886700" cy="9144000"/>
        </a:xfrm>
        <a:prstGeom prst="rect">
          <a:avLst/>
        </a:prstGeom>
      </xdr:spPr>
    </xdr:pic>
  </etc:cellImage>
  <etc:cellImage>
    <xdr:pic>
      <xdr:nvPicPr>
        <xdr:cNvPr id="65" name="ID_89F4DF2405AD43A7BE49CC95B3EB0FDD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2028825" y="29328745"/>
          <a:ext cx="11144250" cy="115824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" name="ID_1380293D0035481BAC6DFFA9985CCE71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2028825" y="31614745"/>
          <a:ext cx="11144250" cy="125444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9" name="ID_C37B25C2F92149989FA4970F79E70E2F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2543175" y="34072195"/>
          <a:ext cx="1732915" cy="23799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" name="ID_58928A4BC9FA4CED83AD8E595EEE367D" descr="中国舞2"/>
        <xdr:cNvPicPr/>
      </xdr:nvPicPr>
      <xdr:blipFill>
        <a:blip r:embed="rId14"/>
        <a:stretch>
          <a:fillRect/>
        </a:stretch>
      </xdr:blipFill>
      <xdr:spPr>
        <a:xfrm>
          <a:off x="0" y="0"/>
          <a:ext cx="7620000" cy="7620000"/>
        </a:xfrm>
        <a:prstGeom prst="rect">
          <a:avLst/>
        </a:prstGeom>
      </xdr:spPr>
    </xdr:pic>
  </etc:cellImage>
  <etc:cellImage>
    <xdr:pic>
      <xdr:nvPicPr>
        <xdr:cNvPr id="32" name="ID_3AB7259B92A6402CA726C566339522C1" descr="主持2"/>
        <xdr:cNvPicPr/>
      </xdr:nvPicPr>
      <xdr:blipFill>
        <a:blip r:embed="rId15"/>
        <a:stretch>
          <a:fillRect/>
        </a:stretch>
      </xdr:blipFill>
      <xdr:spPr>
        <a:xfrm>
          <a:off x="0" y="0"/>
          <a:ext cx="4629785" cy="10058400"/>
        </a:xfrm>
        <a:prstGeom prst="rect">
          <a:avLst/>
        </a:prstGeom>
      </xdr:spPr>
    </xdr:pic>
  </etc:cellImage>
  <etc:cellImage>
    <xdr:pic>
      <xdr:nvPicPr>
        <xdr:cNvPr id="33" name="ID_24B2FB7C7ABB4614B32667D879CB4A41" descr="电子琴2"/>
        <xdr:cNvPicPr/>
      </xdr:nvPicPr>
      <xdr:blipFill>
        <a:blip r:embed="rId16"/>
        <a:stretch>
          <a:fillRect/>
        </a:stretch>
      </xdr:blipFill>
      <xdr:spPr>
        <a:xfrm>
          <a:off x="0" y="0"/>
          <a:ext cx="6472555" cy="10059035"/>
        </a:xfrm>
        <a:prstGeom prst="rect">
          <a:avLst/>
        </a:prstGeom>
      </xdr:spPr>
    </xdr:pic>
  </etc:cellImage>
  <etc:cellImage>
    <xdr:pic>
      <xdr:nvPicPr>
        <xdr:cNvPr id="34" name="ID_52043495A74E40F2BAA050A8A8DA0BBF" descr="古筝老生3"/>
        <xdr:cNvPicPr/>
      </xdr:nvPicPr>
      <xdr:blipFill>
        <a:blip r:embed="rId17"/>
        <a:stretch>
          <a:fillRect/>
        </a:stretch>
      </xdr:blipFill>
      <xdr:spPr>
        <a:xfrm>
          <a:off x="0" y="0"/>
          <a:ext cx="4648200" cy="10058400"/>
        </a:xfrm>
        <a:prstGeom prst="rect">
          <a:avLst/>
        </a:prstGeom>
      </xdr:spPr>
    </xdr:pic>
  </etc:cellImage>
  <etc:cellImage>
    <xdr:pic>
      <xdr:nvPicPr>
        <xdr:cNvPr id="35" name="ID_8C3C28186A8543189E9E5F3F3E9DF074" descr="合唱1"/>
        <xdr:cNvPicPr/>
      </xdr:nvPicPr>
      <xdr:blipFill>
        <a:blip r:embed="rId18"/>
        <a:stretch>
          <a:fillRect/>
        </a:stretch>
      </xdr:blipFill>
      <xdr:spPr>
        <a:xfrm>
          <a:off x="0" y="0"/>
          <a:ext cx="4648200" cy="10058400"/>
        </a:xfrm>
        <a:prstGeom prst="rect">
          <a:avLst/>
        </a:prstGeom>
      </xdr:spPr>
    </xdr:pic>
  </etc:cellImage>
  <etc:cellImage>
    <xdr:pic>
      <xdr:nvPicPr>
        <xdr:cNvPr id="36" name="ID_92A21CA32BBC4551AA46123A7B1FA4B5" descr="航模2"/>
        <xdr:cNvPicPr/>
      </xdr:nvPicPr>
      <xdr:blipFill>
        <a:blip r:embed="rId19"/>
        <a:stretch>
          <a:fillRect/>
        </a:stretch>
      </xdr:blipFill>
      <xdr:spPr>
        <a:xfrm>
          <a:off x="0" y="0"/>
          <a:ext cx="4648200" cy="10058400"/>
        </a:xfrm>
        <a:prstGeom prst="rect">
          <a:avLst/>
        </a:prstGeom>
      </xdr:spPr>
    </xdr:pic>
  </etc:cellImage>
  <etc:cellImage>
    <xdr:pic>
      <xdr:nvPicPr>
        <xdr:cNvPr id="37" name="ID_83A36BF4D9984A9582D1E699E762E70A" descr="拉丁"/>
        <xdr:cNvPicPr/>
      </xdr:nvPicPr>
      <xdr:blipFill>
        <a:blip r:embed="rId20"/>
        <a:stretch>
          <a:fillRect/>
        </a:stretch>
      </xdr:blipFill>
      <xdr:spPr>
        <a:xfrm>
          <a:off x="0" y="0"/>
          <a:ext cx="3363595" cy="10058400"/>
        </a:xfrm>
        <a:prstGeom prst="rect">
          <a:avLst/>
        </a:prstGeom>
      </xdr:spPr>
    </xdr:pic>
  </etc:cellImage>
  <etc:cellImage>
    <xdr:pic>
      <xdr:nvPicPr>
        <xdr:cNvPr id="38" name="ID_8E0F0318E79241038BB54952135E1685" descr="乐高编程"/>
        <xdr:cNvPicPr/>
      </xdr:nvPicPr>
      <xdr:blipFill>
        <a:blip r:embed="rId21"/>
        <a:stretch>
          <a:fillRect/>
        </a:stretch>
      </xdr:blipFill>
      <xdr:spPr>
        <a:xfrm>
          <a:off x="0" y="0"/>
          <a:ext cx="7620000" cy="7620000"/>
        </a:xfrm>
        <a:prstGeom prst="rect">
          <a:avLst/>
        </a:prstGeom>
      </xdr:spPr>
    </xdr:pic>
  </etc:cellImage>
  <etc:cellImage>
    <xdr:pic>
      <xdr:nvPicPr>
        <xdr:cNvPr id="39" name="ID_81EC535CE7BC4AEFAA75FBA065B15469" descr="美术"/>
        <xdr:cNvPicPr/>
      </xdr:nvPicPr>
      <xdr:blipFill>
        <a:blip r:embed="rId22"/>
        <a:stretch>
          <a:fillRect/>
        </a:stretch>
      </xdr:blipFill>
      <xdr:spPr>
        <a:xfrm>
          <a:off x="0" y="0"/>
          <a:ext cx="7543165" cy="10058400"/>
        </a:xfrm>
        <a:prstGeom prst="rect">
          <a:avLst/>
        </a:prstGeom>
      </xdr:spPr>
    </xdr:pic>
  </etc:cellImage>
  <etc:cellImage>
    <xdr:pic>
      <xdr:nvPicPr>
        <xdr:cNvPr id="40" name="ID_EDBB0D974FBA4F4E94AF3234C0C103A2" descr="篮球2"/>
        <xdr:cNvPicPr/>
      </xdr:nvPicPr>
      <xdr:blipFill>
        <a:blip r:embed="rId23"/>
        <a:stretch>
          <a:fillRect/>
        </a:stretch>
      </xdr:blipFill>
      <xdr:spPr>
        <a:xfrm>
          <a:off x="0" y="0"/>
          <a:ext cx="4629785" cy="10058400"/>
        </a:xfrm>
        <a:prstGeom prst="rect">
          <a:avLst/>
        </a:prstGeom>
      </xdr:spPr>
    </xdr:pic>
  </etc:cellImage>
  <etc:cellImage>
    <xdr:pic>
      <xdr:nvPicPr>
        <xdr:cNvPr id="41" name="ID_41AF872C0D554D52BE761D788604267E" descr="乒乓球"/>
        <xdr:cNvPicPr/>
      </xdr:nvPicPr>
      <xdr:blipFill>
        <a:blip r:embed="rId24"/>
        <a:stretch>
          <a:fillRect/>
        </a:stretch>
      </xdr:blipFill>
      <xdr:spPr>
        <a:xfrm>
          <a:off x="0" y="0"/>
          <a:ext cx="6153785" cy="10058400"/>
        </a:xfrm>
        <a:prstGeom prst="rect">
          <a:avLst/>
        </a:prstGeom>
      </xdr:spPr>
    </xdr:pic>
  </etc:cellImage>
  <etc:cellImage>
    <xdr:pic>
      <xdr:nvPicPr>
        <xdr:cNvPr id="42" name="ID_E5EB485718CF4B97AFB6F023F5EB66B5" descr="羽毛球"/>
        <xdr:cNvPicPr/>
      </xdr:nvPicPr>
      <xdr:blipFill>
        <a:blip r:embed="rId25"/>
        <a:stretch>
          <a:fillRect/>
        </a:stretch>
      </xdr:blipFill>
      <xdr:spPr>
        <a:xfrm>
          <a:off x="0" y="0"/>
          <a:ext cx="5906770" cy="10058400"/>
        </a:xfrm>
        <a:prstGeom prst="rect">
          <a:avLst/>
        </a:prstGeom>
      </xdr:spPr>
    </xdr:pic>
  </etc:cellImage>
  <etc:cellImage>
    <xdr:pic>
      <xdr:nvPicPr>
        <xdr:cNvPr id="43" name="ID_5BFAFD31E7F241AEBF21ABF548196846" descr="象棋书法"/>
        <xdr:cNvPicPr/>
      </xdr:nvPicPr>
      <xdr:blipFill>
        <a:blip r:embed="rId26"/>
        <a:stretch>
          <a:fillRect/>
        </a:stretch>
      </xdr:blipFill>
      <xdr:spPr>
        <a:xfrm>
          <a:off x="0" y="0"/>
          <a:ext cx="4639945" cy="10058400"/>
        </a:xfrm>
        <a:prstGeom prst="rect">
          <a:avLst/>
        </a:prstGeom>
      </xdr:spPr>
    </xdr:pic>
  </etc:cellImage>
  <etc:cellImage>
    <xdr:pic>
      <xdr:nvPicPr>
        <xdr:cNvPr id="44" name="ID_E151AC8A78764C47B4862FBDF2376523" descr="跆拳道散打武术"/>
        <xdr:cNvPicPr/>
      </xdr:nvPicPr>
      <xdr:blipFill>
        <a:blip r:embed="rId27"/>
        <a:stretch>
          <a:fillRect/>
        </a:stretch>
      </xdr:blipFill>
      <xdr:spPr>
        <a:xfrm>
          <a:off x="0" y="0"/>
          <a:ext cx="5812155" cy="10058400"/>
        </a:xfrm>
        <a:prstGeom prst="rect">
          <a:avLst/>
        </a:prstGeom>
      </xdr:spPr>
    </xdr:pic>
  </etc:cellImage>
  <etc:cellImage>
    <xdr:pic>
      <xdr:nvPicPr>
        <xdr:cNvPr id="45" name="ID_4567888BF8BE41C7AB401AF112E0B1DF" descr="形体模特1"/>
        <xdr:cNvPicPr/>
      </xdr:nvPicPr>
      <xdr:blipFill>
        <a:blip r:embed="rId28"/>
        <a:stretch>
          <a:fillRect/>
        </a:stretch>
      </xdr:blipFill>
      <xdr:spPr>
        <a:xfrm>
          <a:off x="0" y="0"/>
          <a:ext cx="5999480" cy="10058400"/>
        </a:xfrm>
        <a:prstGeom prst="rect">
          <a:avLst/>
        </a:prstGeom>
      </xdr:spPr>
    </xdr:pic>
  </etc:cellImage>
  <etc:cellImage>
    <xdr:pic>
      <xdr:nvPicPr>
        <xdr:cNvPr id="46" name="ID_4063463A8ADC4056B9E46E8FCEA767F6" descr="围棋"/>
        <xdr:cNvPicPr/>
      </xdr:nvPicPr>
      <xdr:blipFill>
        <a:blip r:embed="rId29"/>
        <a:stretch>
          <a:fillRect/>
        </a:stretch>
      </xdr:blipFill>
      <xdr:spPr>
        <a:xfrm>
          <a:off x="0" y="0"/>
          <a:ext cx="6605905" cy="10059035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<sst xmlns="http://schemas.openxmlformats.org/spreadsheetml/2006/main" count="108" uniqueCount="50">
  <si>
    <t>报价单</t>
  </si>
  <si>
    <t>项目名称</t>
  </si>
  <si>
    <t>型号/尺寸</t>
  </si>
  <si>
    <t>材质</t>
  </si>
  <si>
    <t>位置</t>
  </si>
  <si>
    <t>数量（个）</t>
  </si>
  <si>
    <t>单价（元）</t>
  </si>
  <si>
    <t>合计（元）</t>
  </si>
  <si>
    <t>备注</t>
  </si>
  <si>
    <t>大容量双肩包</t>
  </si>
  <si>
    <t>/</t>
  </si>
  <si>
    <t>统一买黑桔色</t>
  </si>
  <si>
    <t>拼装积木</t>
  </si>
  <si>
    <t>大号迪士妮城堡【樱花版】防尘礼
盒 送灯光工具</t>
  </si>
  <si>
    <t>儿童拉杆箱</t>
  </si>
  <si>
    <t>儿童旅行拉杆箱18寸7个粉色，5个蓝色颜色在备注如图，可定制LOGO，定制文字：合肥市妇女儿童活动中心</t>
  </si>
  <si>
    <t>文具礼盒套装</t>
  </si>
  <si>
    <t>（竹叶胖宝）套装</t>
  </si>
  <si>
    <t>积木拼装玩具</t>
  </si>
  <si>
    <t>豪华版航天飞机1089PCS</t>
  </si>
  <si>
    <t>儿童大容量双肩背包</t>
  </si>
  <si>
    <t>颜色：黑色16个、红色16个
定制logo：定制文字：中心安心营</t>
  </si>
  <si>
    <t>全自动削笔器</t>
  </si>
  <si>
    <t>马克笔套装</t>
  </si>
  <si>
    <t>动漫设计40色</t>
  </si>
  <si>
    <t>象棋棋盘套组</t>
  </si>
  <si>
    <t>40#榉木单边象棋+折叠木质棋盘</t>
  </si>
  <si>
    <t>话筒音响一体麦克风</t>
  </si>
  <si>
    <t>规格：k36双麦米白色</t>
  </si>
  <si>
    <t>规格：20寸</t>
  </si>
  <si>
    <t>编程积木套装</t>
  </si>
  <si>
    <t>兼容乐高WEDO2.0编程积木拼插45300机器人学校教具套装老师推荐(wedo套装充电款）</t>
  </si>
  <si>
    <t>运动背包</t>
  </si>
  <si>
    <t>双肩包</t>
  </si>
  <si>
    <t>护耳帽子三件套</t>
  </si>
  <si>
    <t>文具套装礼盒</t>
  </si>
  <si>
    <t>漆扇礼盒</t>
  </si>
  <si>
    <t>旋转八音盒</t>
  </si>
  <si>
    <t>积木拼装模型玩具</t>
  </si>
  <si>
    <t>保温杯</t>
  </si>
  <si>
    <t>乐高积木套装</t>
  </si>
  <si>
    <t>非遗手工刺绣</t>
  </si>
  <si>
    <t>运动毛巾</t>
  </si>
  <si>
    <t>乒乓球拍</t>
  </si>
  <si>
    <t>运动童装</t>
  </si>
  <si>
    <t>实木象棋套装</t>
  </si>
  <si>
    <t>瑜伽垫</t>
  </si>
  <si>
    <t>围棋棋盘套组</t>
  </si>
  <si>
    <t>拳击手套</t>
  </si>
  <si>
    <r>
      <t>提示：</t>
    </r>
    <r>
      <rPr>
        <sz val="14"/>
        <color theme="1"/>
        <rFont val="仿宋_GB2312"/>
        <charset val="134"/>
      </rPr>
      <t xml:space="preserve">
1、请开具增值税专用发票，并标注开票税率（ ）%；
2、报价包含但不限于运输、安装、人工等全部费用；                                                        
3、详情联系人：施工18156029566。  
报价单位（盖章）：                                             联系方式：</t>
    </r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</si>
</sst>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5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&quot;￥&quot;#,##0.00_);[Red]\(&quot;￥&quot;#,##0.00\)"/>
  </numFmts>
  <fonts count="27">
    <font>
      <sz val="11"/>
      <color theme="1"/>
      <name val="宋体"/>
      <charset val="134"/>
      <scheme val="minor"/>
    </font>
    <font>
      <sz val="12"/>
      <color theme="1"/>
      <name val="仿宋_GB2312"/>
      <charset val="134"/>
    </font>
    <font>
      <b/>
      <sz val="26"/>
      <color theme="1"/>
      <name val="仿宋_GB2312"/>
      <charset val="134"/>
    </font>
    <font>
      <sz val="14"/>
      <color theme="1"/>
      <name val="仿宋_GB2312"/>
      <charset val="134"/>
    </font>
    <font>
      <sz val="14"/>
      <name val="仿宋_GB2312"/>
      <charset val="134"/>
    </font>
    <font>
      <sz val="10"/>
      <color theme="1"/>
      <name val="微软雅黑"/>
      <charset val="134"/>
    </font>
    <font>
      <sz val="12"/>
      <name val="宋体"/>
      <charset val="134"/>
    </font>
    <font>
      <b/>
      <sz val="14"/>
      <color theme="1"/>
      <name val="仿宋_GB2312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3">
    <border>
      <left/>
      <right/>
      <top/>
      <bottom/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0" fillId="2" borderId="5" applyNumberFormat="0" applyFont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6" applyNumberFormat="0" applyFill="0" applyAlignment="0" applyProtection="0">
      <alignment vertical="center"/>
    </xf>
    <xf numFmtId="0" fontId="14" fillId="0" borderId="6" applyNumberFormat="0" applyFill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3" borderId="8" applyNumberFormat="0" applyAlignment="0" applyProtection="0">
      <alignment vertical="center"/>
    </xf>
    <xf numFmtId="0" fontId="17" fillId="4" borderId="9" applyNumberFormat="0" applyAlignment="0" applyProtection="0">
      <alignment vertical="center"/>
    </xf>
    <xf numFmtId="0" fontId="18" fillId="4" borderId="8" applyNumberFormat="0" applyAlignment="0" applyProtection="0">
      <alignment vertical="center"/>
    </xf>
    <xf numFmtId="0" fontId="19" fillId="5" borderId="10" applyNumberFormat="0" applyAlignment="0" applyProtection="0">
      <alignment vertical="center"/>
    </xf>
    <xf numFmtId="0" fontId="20" fillId="0" borderId="11" applyNumberFormat="0" applyFill="0" applyAlignment="0" applyProtection="0">
      <alignment vertical="center"/>
    </xf>
    <xf numFmtId="0" fontId="21" fillId="0" borderId="12" applyNumberFormat="0" applyFill="0" applyAlignment="0" applyProtection="0">
      <alignment vertical="center"/>
    </xf>
    <xf numFmtId="0" fontId="22" fillId="6" borderId="0" applyNumberFormat="0" applyBorder="0" applyAlignment="0" applyProtection="0">
      <alignment vertical="center"/>
    </xf>
    <xf numFmtId="0" fontId="23" fillId="7" borderId="0" applyNumberFormat="0" applyBorder="0" applyAlignment="0" applyProtection="0">
      <alignment vertical="center"/>
    </xf>
    <xf numFmtId="0" fontId="24" fillId="8" borderId="0" applyNumberFormat="0" applyBorder="0" applyAlignment="0" applyProtection="0">
      <alignment vertical="center"/>
    </xf>
    <xf numFmtId="0" fontId="25" fillId="9" borderId="0" applyNumberFormat="0" applyBorder="0" applyAlignment="0" applyProtection="0">
      <alignment vertical="center"/>
    </xf>
    <xf numFmtId="0" fontId="26" fillId="10" borderId="0" applyNumberFormat="0" applyBorder="0" applyAlignment="0" applyProtection="0">
      <alignment vertical="center"/>
    </xf>
    <xf numFmtId="0" fontId="26" fillId="11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3" borderId="0" applyNumberFormat="0" applyBorder="0" applyAlignment="0" applyProtection="0">
      <alignment vertical="center"/>
    </xf>
    <xf numFmtId="0" fontId="26" fillId="14" borderId="0" applyNumberFormat="0" applyBorder="0" applyAlignment="0" applyProtection="0">
      <alignment vertical="center"/>
    </xf>
    <xf numFmtId="0" fontId="26" fillId="15" borderId="0" applyNumberFormat="0" applyBorder="0" applyAlignment="0" applyProtection="0">
      <alignment vertical="center"/>
    </xf>
    <xf numFmtId="0" fontId="25" fillId="16" borderId="0" applyNumberFormat="0" applyBorder="0" applyAlignment="0" applyProtection="0">
      <alignment vertical="center"/>
    </xf>
    <xf numFmtId="0" fontId="25" fillId="17" borderId="0" applyNumberFormat="0" applyBorder="0" applyAlignment="0" applyProtection="0">
      <alignment vertical="center"/>
    </xf>
    <xf numFmtId="0" fontId="26" fillId="18" borderId="0" applyNumberFormat="0" applyBorder="0" applyAlignment="0" applyProtection="0">
      <alignment vertical="center"/>
    </xf>
    <xf numFmtId="0" fontId="26" fillId="19" borderId="0" applyNumberFormat="0" applyBorder="0" applyAlignment="0" applyProtection="0">
      <alignment vertical="center"/>
    </xf>
    <xf numFmtId="0" fontId="25" fillId="20" borderId="0" applyNumberFormat="0" applyBorder="0" applyAlignment="0" applyProtection="0">
      <alignment vertical="center"/>
    </xf>
    <xf numFmtId="0" fontId="25" fillId="21" borderId="0" applyNumberFormat="0" applyBorder="0" applyAlignment="0" applyProtection="0">
      <alignment vertical="center"/>
    </xf>
    <xf numFmtId="0" fontId="26" fillId="22" borderId="0" applyNumberFormat="0" applyBorder="0" applyAlignment="0" applyProtection="0">
      <alignment vertical="center"/>
    </xf>
    <xf numFmtId="0" fontId="26" fillId="23" borderId="0" applyNumberFormat="0" applyBorder="0" applyAlignment="0" applyProtection="0">
      <alignment vertical="center"/>
    </xf>
    <xf numFmtId="0" fontId="25" fillId="24" borderId="0" applyNumberFormat="0" applyBorder="0" applyAlignment="0" applyProtection="0">
      <alignment vertical="center"/>
    </xf>
    <xf numFmtId="0" fontId="25" fillId="25" borderId="0" applyNumberFormat="0" applyBorder="0" applyAlignment="0" applyProtection="0">
      <alignment vertical="center"/>
    </xf>
    <xf numFmtId="0" fontId="26" fillId="26" borderId="0" applyNumberFormat="0" applyBorder="0" applyAlignment="0" applyProtection="0">
      <alignment vertical="center"/>
    </xf>
    <xf numFmtId="0" fontId="26" fillId="27" borderId="0" applyNumberFormat="0" applyBorder="0" applyAlignment="0" applyProtection="0">
      <alignment vertical="center"/>
    </xf>
    <xf numFmtId="0" fontId="25" fillId="28" borderId="0" applyNumberFormat="0" applyBorder="0" applyAlignment="0" applyProtection="0">
      <alignment vertical="center"/>
    </xf>
    <xf numFmtId="0" fontId="25" fillId="29" borderId="0" applyNumberFormat="0" applyBorder="0" applyAlignment="0" applyProtection="0">
      <alignment vertical="center"/>
    </xf>
    <xf numFmtId="0" fontId="26" fillId="30" borderId="0" applyNumberFormat="0" applyBorder="0" applyAlignment="0" applyProtection="0">
      <alignment vertical="center"/>
    </xf>
    <xf numFmtId="0" fontId="26" fillId="31" borderId="0" applyNumberFormat="0" applyBorder="0" applyAlignment="0" applyProtection="0">
      <alignment vertical="center"/>
    </xf>
    <xf numFmtId="0" fontId="25" fillId="32" borderId="0" applyNumberFormat="0" applyBorder="0" applyAlignment="0" applyProtection="0">
      <alignment vertical="center"/>
    </xf>
  </cellStyleXfs>
  <cellXfs count="23">
    <xf numFmtId="0" fontId="0" fillId="0" borderId="0" xfId="0">
      <alignment vertical="center"/>
    </xf>
    <xf numFmtId="0" fontId="1" fillId="0" borderId="0" xfId="0" applyFont="1" applyFill="1" applyAlignment="1">
      <alignment horizontal="center" vertical="center"/>
    </xf>
    <xf numFmtId="0" fontId="1" fillId="0" borderId="0" xfId="0" applyFont="1" applyAlignment="1">
      <alignment horizontal="center" vertical="center" wrapText="1"/>
    </xf>
    <xf numFmtId="0" fontId="1" fillId="0" borderId="0" xfId="0" applyFont="1" applyAlignment="1">
      <alignment horizontal="center" vertical="center"/>
    </xf>
    <xf numFmtId="176" fontId="1" fillId="0" borderId="0" xfId="0" applyNumberFormat="1" applyFont="1" applyAlignment="1">
      <alignment horizontal="center" vertical="center"/>
    </xf>
    <xf numFmtId="176" fontId="2" fillId="0" borderId="1" xfId="0" applyNumberFormat="1" applyFont="1" applyFill="1" applyBorder="1" applyAlignment="1">
      <alignment horizontal="center" vertical="center" wrapText="1"/>
    </xf>
    <xf numFmtId="176" fontId="2" fillId="0" borderId="1" xfId="0" applyNumberFormat="1" applyFont="1" applyFill="1" applyBorder="1" applyAlignment="1">
      <alignment horizontal="center" vertical="center"/>
    </xf>
    <xf numFmtId="176" fontId="2" fillId="0" borderId="2" xfId="0" applyNumberFormat="1" applyFont="1" applyFill="1" applyBorder="1" applyAlignment="1">
      <alignment horizontal="center" vertical="center" wrapText="1"/>
    </xf>
    <xf numFmtId="176" fontId="3" fillId="0" borderId="3" xfId="0" applyNumberFormat="1" applyFont="1" applyFill="1" applyBorder="1" applyAlignment="1">
      <alignment horizontal="center" vertical="center" wrapText="1"/>
    </xf>
    <xf numFmtId="176" fontId="3" fillId="0" borderId="3" xfId="0" applyNumberFormat="1" applyFont="1" applyFill="1" applyBorder="1" applyAlignment="1">
      <alignment horizontal="center" vertical="center"/>
    </xf>
    <xf numFmtId="0" fontId="4" fillId="0" borderId="3" xfId="0" applyFont="1" applyBorder="1" applyAlignment="1">
      <alignment horizontal="center" vertical="center" wrapText="1"/>
    </xf>
    <xf numFmtId="0" fontId="4" fillId="0" borderId="3" xfId="0" applyFont="1" applyFill="1" applyBorder="1" applyAlignment="1">
      <alignment horizontal="center" vertical="center"/>
    </xf>
    <xf numFmtId="0" fontId="4" fillId="0" borderId="3" xfId="0" applyFont="1" applyBorder="1" applyAlignment="1">
      <alignment horizontal="center" vertical="center"/>
    </xf>
    <xf numFmtId="0" fontId="4" fillId="0" borderId="3" xfId="0" applyFont="1" applyFill="1" applyBorder="1" applyAlignment="1">
      <alignment horizontal="center" vertical="center" wrapText="1"/>
    </xf>
    <xf numFmtId="176" fontId="4" fillId="0" borderId="3" xfId="0" applyNumberFormat="1" applyFont="1" applyBorder="1" applyAlignment="1">
      <alignment horizontal="center" vertical="center"/>
    </xf>
    <xf numFmtId="0" fontId="4" fillId="0" borderId="3" xfId="0" applyFont="1" applyBorder="1" applyAlignment="1">
      <alignment vertical="center" wrapText="1"/>
    </xf>
    <xf numFmtId="0" fontId="5" fillId="0" borderId="3" xfId="0" applyFont="1" applyFill="1" applyBorder="1" applyAlignment="1">
      <alignment horizontal="center" vertical="center"/>
    </xf>
    <xf numFmtId="0" fontId="5" fillId="0" borderId="3" xfId="0" applyFont="1" applyFill="1" applyBorder="1" applyAlignment="1">
      <alignment vertical="center"/>
    </xf>
    <xf numFmtId="0" fontId="6" fillId="0" borderId="3" xfId="0" applyFont="1" applyFill="1" applyBorder="1" applyAlignment="1">
      <alignment horizontal="center" vertical="center"/>
    </xf>
    <xf numFmtId="0" fontId="7" fillId="0" borderId="4" xfId="0" applyFont="1" applyBorder="1" applyAlignment="1">
      <alignment horizontal="left" vertical="top" wrapText="1"/>
    </xf>
    <xf numFmtId="0" fontId="3" fillId="0" borderId="1" xfId="0" applyFont="1" applyBorder="1" applyAlignment="1">
      <alignment horizontal="left" vertical="top" wrapText="1"/>
    </xf>
    <xf numFmtId="0" fontId="3" fillId="0" borderId="2" xfId="0" applyFont="1" applyBorder="1" applyAlignment="1">
      <alignment horizontal="left" vertical="top" wrapText="1"/>
    </xf>
    <xf numFmtId="0" fontId="1" fillId="0" borderId="0" xfId="0" applyFont="1" applyFill="1" applyAlignment="1">
      <alignment horizontal="center" vertical="center" wrapText="1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9.jpeg"/><Relationship Id="rId8" Type="http://schemas.openxmlformats.org/officeDocument/2006/relationships/image" Target="media/image8.png"/><Relationship Id="rId7" Type="http://schemas.openxmlformats.org/officeDocument/2006/relationships/image" Target="media/image7.jpeg"/><Relationship Id="rId6" Type="http://schemas.openxmlformats.org/officeDocument/2006/relationships/image" Target="media/image6.jpeg"/><Relationship Id="rId5" Type="http://schemas.openxmlformats.org/officeDocument/2006/relationships/image" Target="media/image5.jpeg"/><Relationship Id="rId4" Type="http://schemas.openxmlformats.org/officeDocument/2006/relationships/image" Target="media/image4.png"/><Relationship Id="rId3" Type="http://schemas.openxmlformats.org/officeDocument/2006/relationships/image" Target="media/image3.jpeg"/><Relationship Id="rId29" Type="http://schemas.openxmlformats.org/officeDocument/2006/relationships/image" Target="media/image29.jpeg"/><Relationship Id="rId28" Type="http://schemas.openxmlformats.org/officeDocument/2006/relationships/image" Target="media/image28.jpeg"/><Relationship Id="rId27" Type="http://schemas.openxmlformats.org/officeDocument/2006/relationships/image" Target="media/image27.jpeg"/><Relationship Id="rId26" Type="http://schemas.openxmlformats.org/officeDocument/2006/relationships/image" Target="media/image26.jpeg"/><Relationship Id="rId25" Type="http://schemas.openxmlformats.org/officeDocument/2006/relationships/image" Target="media/image25.jpeg"/><Relationship Id="rId24" Type="http://schemas.openxmlformats.org/officeDocument/2006/relationships/image" Target="media/image24.png"/><Relationship Id="rId23" Type="http://schemas.openxmlformats.org/officeDocument/2006/relationships/image" Target="media/image23.png"/><Relationship Id="rId22" Type="http://schemas.openxmlformats.org/officeDocument/2006/relationships/image" Target="media/image22.jpeg"/><Relationship Id="rId21" Type="http://schemas.openxmlformats.org/officeDocument/2006/relationships/image" Target="media/image21.jpeg"/><Relationship Id="rId20" Type="http://schemas.openxmlformats.org/officeDocument/2006/relationships/image" Target="media/image20.jpeg"/><Relationship Id="rId2" Type="http://schemas.openxmlformats.org/officeDocument/2006/relationships/image" Target="media/image2.jpeg"/><Relationship Id="rId19" Type="http://schemas.openxmlformats.org/officeDocument/2006/relationships/image" Target="media/image19.jpeg"/><Relationship Id="rId18" Type="http://schemas.openxmlformats.org/officeDocument/2006/relationships/image" Target="media/image18.jpeg"/><Relationship Id="rId17" Type="http://schemas.openxmlformats.org/officeDocument/2006/relationships/image" Target="media/image17.jpeg"/><Relationship Id="rId16" Type="http://schemas.openxmlformats.org/officeDocument/2006/relationships/image" Target="media/image16.png"/><Relationship Id="rId15" Type="http://schemas.openxmlformats.org/officeDocument/2006/relationships/image" Target="media/image15.png"/><Relationship Id="rId14" Type="http://schemas.openxmlformats.org/officeDocument/2006/relationships/image" Target="media/image14.jpeg"/><Relationship Id="rId13" Type="http://schemas.openxmlformats.org/officeDocument/2006/relationships/image" Target="media/image13.png"/><Relationship Id="rId12" Type="http://schemas.openxmlformats.org/officeDocument/2006/relationships/image" Target="media/image12.png"/><Relationship Id="rId11" Type="http://schemas.openxmlformats.org/officeDocument/2006/relationships/image" Target="media/image11.png"/><Relationship Id="rId10" Type="http://schemas.openxmlformats.org/officeDocument/2006/relationships/image" Target="media/image10.jpeg"/><Relationship Id="rId1" Type="http://schemas.openxmlformats.org/officeDocument/2006/relationships/image" Target="media/image1.png"/></Relationships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www.wps.cn/officeDocument/2020/cellImage" Target="cellimag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H36"/>
  <sheetViews>
    <sheetView tabSelected="1" topLeftCell="A29" workbookViewId="0">
      <selection activeCell="K32" sqref="K32"/>
    </sheetView>
  </sheetViews>
  <sheetFormatPr defaultColWidth="9.23333333333333" defaultRowHeight="14.25" outlineLevelCol="7"/>
  <cols>
    <col min="1" max="1" width="14" style="2" customWidth="1"/>
    <col min="2" max="2" width="14.25" style="3" customWidth="1"/>
    <col min="3" max="3" width="26.75" style="3" customWidth="1"/>
    <col min="4" max="4" width="7.375" style="3" customWidth="1"/>
    <col min="5" max="5" width="13.875" style="3" customWidth="1"/>
    <col min="6" max="6" width="14.5" style="4" customWidth="1"/>
    <col min="7" max="7" width="13.75" style="3" customWidth="1"/>
    <col min="8" max="8" width="22.1416666666667" style="2" customWidth="1"/>
    <col min="9" max="16384" width="9.23333333333333" style="3"/>
  </cols>
  <sheetData>
    <row r="1" ht="33.75" spans="1:8">
      <c r="A1" s="5" t="s">
        <v>0</v>
      </c>
      <c r="B1" s="6"/>
      <c r="C1" s="6"/>
      <c r="D1" s="6"/>
      <c r="E1" s="6"/>
      <c r="F1" s="6"/>
      <c r="G1" s="6"/>
      <c r="H1" s="7"/>
    </row>
    <row r="2" ht="18.75" spans="1:8">
      <c r="A2" s="8" t="s">
        <v>1</v>
      </c>
      <c r="B2" s="9" t="s">
        <v>2</v>
      </c>
      <c r="C2" s="9" t="s">
        <v>3</v>
      </c>
      <c r="D2" s="9" t="s">
        <v>4</v>
      </c>
      <c r="E2" s="9" t="s">
        <v>5</v>
      </c>
      <c r="F2" s="9" t="s">
        <v>6</v>
      </c>
      <c r="G2" s="9" t="s">
        <v>7</v>
      </c>
      <c r="H2" s="8" t="s">
        <v>8</v>
      </c>
    </row>
    <row r="3" s="1" customFormat="1" ht="154" customHeight="1" spans="1:8">
      <c r="A3" s="10" t="s">
        <v>9</v>
      </c>
      <c r="B3" s="10" t="s">
        <v>10</v>
      </c>
      <c r="C3" s="11" t="str">
        <f>_xlfn.DISPIMG("ID_74C4A5F340D545A58FC854014136A3F3",1)</f>
        <v>=DISPIMG("ID_74C4A5F340D545A58FC854014136A3F3",1)</v>
      </c>
      <c r="D3" s="12" t="s">
        <v>10</v>
      </c>
      <c r="E3" s="13">
        <v>18</v>
      </c>
      <c r="F3" s="14"/>
      <c r="G3" s="12"/>
      <c r="H3" s="15" t="s">
        <v>11</v>
      </c>
    </row>
    <row r="4" s="1" customFormat="1" ht="140" customHeight="1" spans="1:8">
      <c r="A4" s="10" t="s">
        <v>12</v>
      </c>
      <c r="B4" s="10" t="s">
        <v>10</v>
      </c>
      <c r="C4" s="16" t="str">
        <f>_xlfn.DISPIMG("ID_0D7BE08246B54E12B89484034DCC0706",1)</f>
        <v>=DISPIMG("ID_0D7BE08246B54E12B89484034DCC0706",1)</v>
      </c>
      <c r="D4" s="12" t="s">
        <v>10</v>
      </c>
      <c r="E4" s="13">
        <v>15</v>
      </c>
      <c r="F4" s="14"/>
      <c r="G4" s="12"/>
      <c r="H4" s="15" t="s">
        <v>13</v>
      </c>
    </row>
    <row r="5" s="1" customFormat="1" ht="152" customHeight="1" spans="1:8">
      <c r="A5" s="10" t="s">
        <v>14</v>
      </c>
      <c r="B5" s="10" t="s">
        <v>10</v>
      </c>
      <c r="C5" s="16" t="str">
        <f>_xlfn.DISPIMG("ID_D37544772D14478F8D8CE54708E66CF7",1)</f>
        <v>=DISPIMG("ID_D37544772D14478F8D8CE54708E66CF7",1)</v>
      </c>
      <c r="D5" s="12" t="s">
        <v>10</v>
      </c>
      <c r="E5" s="13">
        <v>11</v>
      </c>
      <c r="F5" s="14"/>
      <c r="G5" s="12"/>
      <c r="H5" s="15" t="s">
        <v>15</v>
      </c>
    </row>
    <row r="6" s="1" customFormat="1" ht="147" customHeight="1" spans="1:8">
      <c r="A6" s="10" t="s">
        <v>16</v>
      </c>
      <c r="B6" s="10" t="s">
        <v>10</v>
      </c>
      <c r="C6" s="17" t="str">
        <f>_xlfn.DISPIMG("ID_C32252AD7E554D9DBBD576E6D338DAFF",1)</f>
        <v>=DISPIMG("ID_C32252AD7E554D9DBBD576E6D338DAFF",1)</v>
      </c>
      <c r="D6" s="12" t="s">
        <v>10</v>
      </c>
      <c r="E6" s="13">
        <v>37</v>
      </c>
      <c r="F6" s="14"/>
      <c r="G6" s="12"/>
      <c r="H6" s="15" t="s">
        <v>17</v>
      </c>
    </row>
    <row r="7" s="1" customFormat="1" ht="176" customHeight="1" spans="1:8">
      <c r="A7" s="10" t="s">
        <v>18</v>
      </c>
      <c r="B7" s="10" t="s">
        <v>10</v>
      </c>
      <c r="C7" s="16" t="str">
        <f>_xlfn.DISPIMG("ID_AF1D40ACCEBE4C59A7B9C1BEE9D09805",1)</f>
        <v>=DISPIMG("ID_AF1D40ACCEBE4C59A7B9C1BEE9D09805",1)</v>
      </c>
      <c r="D7" s="12" t="s">
        <v>10</v>
      </c>
      <c r="E7" s="13">
        <v>15</v>
      </c>
      <c r="F7" s="14"/>
      <c r="G7" s="12"/>
      <c r="H7" s="15" t="s">
        <v>19</v>
      </c>
    </row>
    <row r="8" s="1" customFormat="1" ht="150" customHeight="1" spans="1:8">
      <c r="A8" s="10" t="s">
        <v>20</v>
      </c>
      <c r="B8" s="10" t="s">
        <v>10</v>
      </c>
      <c r="C8" s="16" t="str">
        <f>_xlfn.DISPIMG("ID_D1899BE12D4D4DE8BA90981ED2289820",1)</f>
        <v>=DISPIMG("ID_D1899BE12D4D4DE8BA90981ED2289820",1)</v>
      </c>
      <c r="D8" s="12" t="s">
        <v>10</v>
      </c>
      <c r="E8" s="13">
        <v>35</v>
      </c>
      <c r="F8" s="14"/>
      <c r="G8" s="12"/>
      <c r="H8" s="15" t="s">
        <v>21</v>
      </c>
    </row>
    <row r="9" s="1" customFormat="1" ht="151" customHeight="1" spans="1:8">
      <c r="A9" s="10" t="s">
        <v>22</v>
      </c>
      <c r="B9" s="10" t="s">
        <v>10</v>
      </c>
      <c r="C9" s="16" t="str">
        <f>_xlfn.DISPIMG("ID_71E41AADC8DE4683B79C0EEA6BE68CA8",1)</f>
        <v>=DISPIMG("ID_71E41AADC8DE4683B79C0EEA6BE68CA8",1)</v>
      </c>
      <c r="D9" s="12" t="s">
        <v>10</v>
      </c>
      <c r="E9" s="13">
        <v>14</v>
      </c>
      <c r="F9" s="14"/>
      <c r="G9" s="12"/>
      <c r="H9" s="15"/>
    </row>
    <row r="10" s="1" customFormat="1" ht="172" customHeight="1" spans="1:8">
      <c r="A10" s="10" t="s">
        <v>23</v>
      </c>
      <c r="B10" s="10" t="s">
        <v>10</v>
      </c>
      <c r="C10" s="16" t="str">
        <f>_xlfn.DISPIMG("ID_C2B6A14718304694A8C87C01CFE217B3",1)</f>
        <v>=DISPIMG("ID_C2B6A14718304694A8C87C01CFE217B3",1)</v>
      </c>
      <c r="D10" s="12" t="s">
        <v>10</v>
      </c>
      <c r="E10" s="13">
        <v>6</v>
      </c>
      <c r="F10" s="14"/>
      <c r="G10" s="12"/>
      <c r="H10" s="15" t="s">
        <v>24</v>
      </c>
    </row>
    <row r="11" s="1" customFormat="1" ht="184" customHeight="1" spans="1:8">
      <c r="A11" s="10" t="s">
        <v>25</v>
      </c>
      <c r="B11" s="10" t="s">
        <v>10</v>
      </c>
      <c r="C11" s="16" t="str">
        <f>_xlfn.DISPIMG("ID_2E076AE662BE4BF7A389537DBE0F98B0",1)</f>
        <v>=DISPIMG("ID_2E076AE662BE4BF7A389537DBE0F98B0",1)</v>
      </c>
      <c r="D11" s="12" t="s">
        <v>10</v>
      </c>
      <c r="E11" s="13">
        <v>3</v>
      </c>
      <c r="F11" s="14"/>
      <c r="G11" s="12"/>
      <c r="H11" s="15" t="s">
        <v>26</v>
      </c>
    </row>
    <row r="12" s="1" customFormat="1" ht="178" customHeight="1" spans="1:8">
      <c r="A12" s="10" t="s">
        <v>27</v>
      </c>
      <c r="B12" s="10" t="s">
        <v>10</v>
      </c>
      <c r="C12" s="16" t="str">
        <f>_xlfn.DISPIMG("ID_B2EEAFDD33B448C49F4877B4DF56EB28",1)</f>
        <v>=DISPIMG("ID_B2EEAFDD33B448C49F4877B4DF56EB28",1)</v>
      </c>
      <c r="D12" s="12" t="s">
        <v>10</v>
      </c>
      <c r="E12" s="13">
        <v>7</v>
      </c>
      <c r="F12" s="14"/>
      <c r="G12" s="12"/>
      <c r="H12" s="15" t="s">
        <v>28</v>
      </c>
    </row>
    <row r="13" s="1" customFormat="1" ht="160" customHeight="1" spans="1:8">
      <c r="A13" s="10" t="s">
        <v>14</v>
      </c>
      <c r="B13" s="10" t="s">
        <v>10</v>
      </c>
      <c r="C13" s="16" t="str">
        <f>_xlfn.DISPIMG("ID_89F4DF2405AD43A7BE49CC95B3EB0FDD",1)</f>
        <v>=DISPIMG("ID_89F4DF2405AD43A7BE49CC95B3EB0FDD",1)</v>
      </c>
      <c r="D13" s="12" t="s">
        <v>10</v>
      </c>
      <c r="E13" s="13">
        <v>24</v>
      </c>
      <c r="F13" s="14"/>
      <c r="G13" s="12"/>
      <c r="H13" s="15" t="s">
        <v>29</v>
      </c>
    </row>
    <row r="14" s="1" customFormat="1" ht="179" customHeight="1" spans="1:8">
      <c r="A14" s="10" t="s">
        <v>30</v>
      </c>
      <c r="B14" s="10" t="s">
        <v>10</v>
      </c>
      <c r="C14" s="16" t="str">
        <f>_xlfn.DISPIMG("ID_1380293D0035481BAC6DFFA9985CCE71",1)</f>
        <v>=DISPIMG("ID_1380293D0035481BAC6DFFA9985CCE71",1)</v>
      </c>
      <c r="D14" s="12" t="s">
        <v>10</v>
      </c>
      <c r="E14" s="13">
        <v>26</v>
      </c>
      <c r="F14" s="14"/>
      <c r="G14" s="12"/>
      <c r="H14" s="15" t="s">
        <v>31</v>
      </c>
    </row>
    <row r="15" s="1" customFormat="1" ht="175" customHeight="1" spans="1:8">
      <c r="A15" s="10" t="s">
        <v>32</v>
      </c>
      <c r="B15" s="10" t="s">
        <v>10</v>
      </c>
      <c r="C15" s="16" t="str">
        <f>_xlfn.DISPIMG("ID_C37B25C2F92149989FA4970F79E70E2F",1)</f>
        <v>=DISPIMG("ID_C37B25C2F92149989FA4970F79E70E2F",1)</v>
      </c>
      <c r="D15" s="12" t="s">
        <v>10</v>
      </c>
      <c r="E15" s="13">
        <v>44</v>
      </c>
      <c r="F15" s="14"/>
      <c r="G15" s="12"/>
      <c r="H15" s="15"/>
    </row>
    <row r="16" s="1" customFormat="1" ht="175" customHeight="1" spans="1:8">
      <c r="A16" s="10" t="s">
        <v>33</v>
      </c>
      <c r="B16" s="10" t="s">
        <v>10</v>
      </c>
      <c r="C16" s="11" t="str">
        <f>_xlfn.DISPIMG("ID_58928A4BC9FA4CED83AD8E595EEE367D",1)</f>
        <v>=DISPIMG("ID_58928A4BC9FA4CED83AD8E595EEE367D",1)</v>
      </c>
      <c r="D16" s="12" t="s">
        <v>10</v>
      </c>
      <c r="E16" s="13">
        <v>7</v>
      </c>
      <c r="F16" s="14"/>
      <c r="G16" s="12"/>
      <c r="H16" s="15"/>
    </row>
    <row r="17" s="1" customFormat="1" ht="175" customHeight="1" spans="1:8">
      <c r="A17" s="10" t="s">
        <v>34</v>
      </c>
      <c r="B17" s="10" t="s">
        <v>10</v>
      </c>
      <c r="C17" s="11" t="str">
        <f>_xlfn.DISPIMG("ID_3AB7259B92A6402CA726C566339522C1",1)</f>
        <v>=DISPIMG("ID_3AB7259B92A6402CA726C566339522C1",1)</v>
      </c>
      <c r="D17" s="12" t="s">
        <v>10</v>
      </c>
      <c r="E17" s="13">
        <v>23</v>
      </c>
      <c r="F17" s="14"/>
      <c r="G17" s="12"/>
      <c r="H17" s="15"/>
    </row>
    <row r="18" s="1" customFormat="1" ht="175" customHeight="1" spans="1:8">
      <c r="A18" s="10" t="s">
        <v>35</v>
      </c>
      <c r="B18" s="10" t="s">
        <v>10</v>
      </c>
      <c r="C18" s="11" t="str">
        <f>_xlfn.DISPIMG("ID_24B2FB7C7ABB4614B32667D879CB4A41",1)</f>
        <v>=DISPIMG("ID_24B2FB7C7ABB4614B32667D879CB4A41",1)</v>
      </c>
      <c r="D18" s="12" t="s">
        <v>10</v>
      </c>
      <c r="E18" s="13">
        <v>51</v>
      </c>
      <c r="F18" s="14"/>
      <c r="G18" s="12"/>
      <c r="H18" s="15"/>
    </row>
    <row r="19" s="1" customFormat="1" ht="175" customHeight="1" spans="1:8">
      <c r="A19" s="10" t="s">
        <v>36</v>
      </c>
      <c r="B19" s="10" t="s">
        <v>10</v>
      </c>
      <c r="C19" s="11" t="str">
        <f>_xlfn.DISPIMG("ID_52043495A74E40F2BAA050A8A8DA0BBF",1)</f>
        <v>=DISPIMG("ID_52043495A74E40F2BAA050A8A8DA0BBF",1)</v>
      </c>
      <c r="D19" s="12" t="s">
        <v>10</v>
      </c>
      <c r="E19" s="13">
        <v>7</v>
      </c>
      <c r="F19" s="14"/>
      <c r="G19" s="12"/>
      <c r="H19" s="15"/>
    </row>
    <row r="20" s="1" customFormat="1" ht="175" customHeight="1" spans="1:8">
      <c r="A20" s="10" t="s">
        <v>37</v>
      </c>
      <c r="B20" s="10" t="s">
        <v>10</v>
      </c>
      <c r="C20" s="18" t="str">
        <f>_xlfn.DISPIMG("ID_8C3C28186A8543189E9E5F3F3E9DF074",1)</f>
        <v>=DISPIMG("ID_8C3C28186A8543189E9E5F3F3E9DF074",1)</v>
      </c>
      <c r="D20" s="12" t="s">
        <v>10</v>
      </c>
      <c r="E20" s="13">
        <v>5</v>
      </c>
      <c r="F20" s="14"/>
      <c r="G20" s="12"/>
      <c r="H20" s="15"/>
    </row>
    <row r="21" s="1" customFormat="1" ht="175" customHeight="1" spans="1:8">
      <c r="A21" s="10" t="s">
        <v>38</v>
      </c>
      <c r="B21" s="10" t="s">
        <v>10</v>
      </c>
      <c r="C21" s="18" t="str">
        <f>_xlfn.DISPIMG("ID_92A21CA32BBC4551AA46123A7B1FA4B5",1)</f>
        <v>=DISPIMG("ID_92A21CA32BBC4551AA46123A7B1FA4B5",1)</v>
      </c>
      <c r="D21" s="12" t="s">
        <v>10</v>
      </c>
      <c r="E21" s="13">
        <v>2</v>
      </c>
      <c r="F21" s="14"/>
      <c r="G21" s="12"/>
      <c r="H21" s="15"/>
    </row>
    <row r="22" s="1" customFormat="1" ht="175" customHeight="1" spans="1:8">
      <c r="A22" s="10" t="s">
        <v>39</v>
      </c>
      <c r="B22" s="10" t="s">
        <v>10</v>
      </c>
      <c r="C22" s="11" t="str">
        <f>_xlfn.DISPIMG("ID_83A36BF4D9984A9582D1E699E762E70A",1)</f>
        <v>=DISPIMG("ID_83A36BF4D9984A9582D1E699E762E70A",1)</v>
      </c>
      <c r="D22" s="12" t="s">
        <v>10</v>
      </c>
      <c r="E22" s="13">
        <v>9</v>
      </c>
      <c r="F22" s="14"/>
      <c r="G22" s="12"/>
      <c r="H22" s="15"/>
    </row>
    <row r="23" s="1" customFormat="1" ht="175" customHeight="1" spans="1:8">
      <c r="A23" s="10" t="s">
        <v>40</v>
      </c>
      <c r="B23" s="10" t="s">
        <v>10</v>
      </c>
      <c r="C23" s="11" t="str">
        <f>_xlfn.DISPIMG("ID_8E0F0318E79241038BB54952135E1685",1)</f>
        <v>=DISPIMG("ID_8E0F0318E79241038BB54952135E1685",1)</v>
      </c>
      <c r="D23" s="12" t="s">
        <v>10</v>
      </c>
      <c r="E23" s="13">
        <v>27</v>
      </c>
      <c r="F23" s="14"/>
      <c r="G23" s="12"/>
      <c r="H23" s="15"/>
    </row>
    <row r="24" s="1" customFormat="1" ht="175" customHeight="1" spans="1:8">
      <c r="A24" s="10" t="s">
        <v>41</v>
      </c>
      <c r="B24" s="10" t="s">
        <v>10</v>
      </c>
      <c r="C24" s="11" t="str">
        <f>_xlfn.DISPIMG("ID_81EC535CE7BC4AEFAA75FBA065B15469",1)</f>
        <v>=DISPIMG("ID_81EC535CE7BC4AEFAA75FBA065B15469",1)</v>
      </c>
      <c r="D24" s="12" t="s">
        <v>10</v>
      </c>
      <c r="E24" s="13">
        <v>31</v>
      </c>
      <c r="F24" s="14"/>
      <c r="G24" s="12"/>
      <c r="H24" s="15"/>
    </row>
    <row r="25" s="1" customFormat="1" ht="175" customHeight="1" spans="1:8">
      <c r="A25" s="10" t="s">
        <v>42</v>
      </c>
      <c r="B25" s="10" t="s">
        <v>10</v>
      </c>
      <c r="C25" s="18" t="str">
        <f>_xlfn.DISPIMG("ID_EDBB0D974FBA4F4E94AF3234C0C103A2",1)</f>
        <v>=DISPIMG("ID_EDBB0D974FBA4F4E94AF3234C0C103A2",1)</v>
      </c>
      <c r="D25" s="12" t="s">
        <v>10</v>
      </c>
      <c r="E25" s="13">
        <v>16</v>
      </c>
      <c r="F25" s="14"/>
      <c r="G25" s="12"/>
      <c r="H25" s="15"/>
    </row>
    <row r="26" s="1" customFormat="1" ht="175" customHeight="1" spans="1:8">
      <c r="A26" s="10" t="s">
        <v>43</v>
      </c>
      <c r="B26" s="10" t="s">
        <v>10</v>
      </c>
      <c r="C26" s="18" t="str">
        <f>_xlfn.DISPIMG("ID_41AF872C0D554D52BE761D788604267E",1)</f>
        <v>=DISPIMG("ID_41AF872C0D554D52BE761D788604267E",1)</v>
      </c>
      <c r="D26" s="12" t="s">
        <v>10</v>
      </c>
      <c r="E26" s="13">
        <v>3</v>
      </c>
      <c r="F26" s="14"/>
      <c r="G26" s="12"/>
      <c r="H26" s="15"/>
    </row>
    <row r="27" s="1" customFormat="1" ht="175" customHeight="1" spans="1:8">
      <c r="A27" s="10" t="s">
        <v>44</v>
      </c>
      <c r="B27" s="10" t="s">
        <v>10</v>
      </c>
      <c r="C27" s="18" t="str">
        <f>_xlfn.DISPIMG("ID_E5EB485718CF4B97AFB6F023F5EB66B5",1)</f>
        <v>=DISPIMG("ID_E5EB485718CF4B97AFB6F023F5EB66B5",1)</v>
      </c>
      <c r="D27" s="12" t="s">
        <v>10</v>
      </c>
      <c r="E27" s="13">
        <v>41</v>
      </c>
      <c r="F27" s="14"/>
      <c r="G27" s="12"/>
      <c r="H27" s="15"/>
    </row>
    <row r="28" s="1" customFormat="1" ht="175" customHeight="1" spans="1:8">
      <c r="A28" s="10" t="s">
        <v>45</v>
      </c>
      <c r="B28" s="10" t="s">
        <v>10</v>
      </c>
      <c r="C28" s="18" t="str">
        <f>_xlfn.DISPIMG("ID_5BFAFD31E7F241AEBF21ABF548196846",1)</f>
        <v>=DISPIMG("ID_5BFAFD31E7F241AEBF21ABF548196846",1)</v>
      </c>
      <c r="D28" s="12" t="s">
        <v>10</v>
      </c>
      <c r="E28" s="13">
        <v>25</v>
      </c>
      <c r="F28" s="14"/>
      <c r="G28" s="12"/>
      <c r="H28" s="15"/>
    </row>
    <row r="29" s="1" customFormat="1" ht="175" customHeight="1" spans="1:8">
      <c r="A29" s="10" t="s">
        <v>46</v>
      </c>
      <c r="B29" s="10" t="s">
        <v>10</v>
      </c>
      <c r="C29" s="18" t="str">
        <f>_xlfn.DISPIMG("ID_4567888BF8BE41C7AB401AF112E0B1DF",1)</f>
        <v>=DISPIMG("ID_4567888BF8BE41C7AB401AF112E0B1DF",1)</v>
      </c>
      <c r="D29" s="12" t="s">
        <v>10</v>
      </c>
      <c r="E29" s="13">
        <v>4</v>
      </c>
      <c r="F29" s="14"/>
      <c r="G29" s="12"/>
      <c r="H29" s="15"/>
    </row>
    <row r="30" s="1" customFormat="1" ht="175" customHeight="1" spans="1:8">
      <c r="A30" s="10" t="s">
        <v>47</v>
      </c>
      <c r="B30" s="10" t="s">
        <v>10</v>
      </c>
      <c r="C30" s="18" t="str">
        <f>_xlfn.DISPIMG("ID_4063463A8ADC4056B9E46E8FCEA767F6",1)</f>
        <v>=DISPIMG("ID_4063463A8ADC4056B9E46E8FCEA767F6",1)</v>
      </c>
      <c r="D30" s="12" t="s">
        <v>10</v>
      </c>
      <c r="E30" s="13">
        <v>11</v>
      </c>
      <c r="F30" s="14"/>
      <c r="G30" s="12"/>
      <c r="H30" s="15"/>
    </row>
    <row r="31" s="1" customFormat="1" ht="175" customHeight="1" spans="1:8">
      <c r="A31" s="10" t="s">
        <v>48</v>
      </c>
      <c r="B31" s="10" t="s">
        <v>10</v>
      </c>
      <c r="C31" s="18" t="str">
        <f>_xlfn.DISPIMG("ID_E151AC8A78764C47B4862FBDF2376523",1)</f>
        <v>=DISPIMG("ID_E151AC8A78764C47B4862FBDF2376523",1)</v>
      </c>
      <c r="D31" s="12" t="s">
        <v>10</v>
      </c>
      <c r="E31" s="13">
        <v>34</v>
      </c>
      <c r="F31" s="14"/>
      <c r="G31" s="12"/>
      <c r="H31" s="15"/>
    </row>
    <row r="32" ht="93" customHeight="1" spans="1:8">
      <c r="A32" s="19" t="s">
        <v>49</v>
      </c>
      <c r="B32" s="20"/>
      <c r="C32" s="20"/>
      <c r="D32" s="20"/>
      <c r="E32" s="20"/>
      <c r="F32" s="20"/>
      <c r="G32" s="20"/>
      <c r="H32" s="21"/>
    </row>
    <row r="34" s="1" customFormat="1" spans="1:8">
      <c r="A34" s="22"/>
      <c r="H34" s="22"/>
    </row>
    <row r="36" s="1" customFormat="1" spans="1:8">
      <c r="A36" s="22"/>
      <c r="H36" s="22"/>
    </row>
  </sheetData>
  <mergeCells count="2">
    <mergeCell ref="A1:H1"/>
    <mergeCell ref="A32:H32"/>
  </mergeCells>
  <pageMargins left="0.75" right="0.75" top="1" bottom="1" header="0.5" footer="0.5"/>
  <pageSetup paperSize="9" scale="70" fitToHeight="0" orientation="landscape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文字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zhangheping</dc:creator>
  <cp:lastModifiedBy>孙硕</cp:lastModifiedBy>
  <dcterms:created xsi:type="dcterms:W3CDTF">2025-05-22T15:03:00Z</dcterms:created>
  <dcterms:modified xsi:type="dcterms:W3CDTF">2025-09-25T01:48:57Z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FFF90C8A3B4F44B4B7A06E17B1BD29A4_13</vt:lpwstr>
  </property>
  <property fmtid="{D5CDD505-2E9C-101B-9397-08002B2CF9AE}" pid="3" name="KSOProductBuildVer">
    <vt:lpwstr>2052-12.1.0.21915</vt:lpwstr>
  </property>
</Properties>
</file>